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855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6" i="1" l="1"/>
  <c r="D13" i="1"/>
  <c r="G16" i="1"/>
  <c r="I16" i="1" s="1"/>
  <c r="J16" i="1" s="1"/>
  <c r="H5" i="1" l="1"/>
  <c r="C5" i="1"/>
  <c r="I10" i="1"/>
  <c r="C17" i="1" l="1"/>
  <c r="H17" i="1"/>
  <c r="G18" i="1"/>
  <c r="I18" i="1" s="1"/>
  <c r="G19" i="1"/>
  <c r="I19" i="1" s="1"/>
  <c r="I17" i="1" l="1"/>
  <c r="J17" i="1" s="1"/>
  <c r="H12" i="1"/>
  <c r="C12" i="1"/>
  <c r="C20" i="1"/>
  <c r="G13" i="1"/>
  <c r="I13" i="1" s="1"/>
  <c r="G14" i="1"/>
  <c r="I14" i="1" s="1"/>
  <c r="G11" i="1"/>
  <c r="I11" i="1" s="1"/>
  <c r="D11" i="1"/>
  <c r="G21" i="1"/>
  <c r="I21" i="1" s="1"/>
  <c r="G22" i="1"/>
  <c r="I22" i="1" s="1"/>
  <c r="G23" i="1"/>
  <c r="I23" i="1" s="1"/>
  <c r="G24" i="1"/>
  <c r="I24" i="1" s="1"/>
  <c r="G15" i="1"/>
  <c r="I15" i="1" s="1"/>
  <c r="G6" i="1"/>
  <c r="I6" i="1" s="1"/>
  <c r="I7" i="1"/>
  <c r="G8" i="1"/>
  <c r="I8" i="1" s="1"/>
  <c r="G9" i="1"/>
  <c r="I9" i="1" s="1"/>
  <c r="H20" i="1"/>
  <c r="H25" i="1"/>
  <c r="C25" i="1"/>
  <c r="G27" i="1"/>
  <c r="I27" i="1" s="1"/>
  <c r="G26" i="1"/>
  <c r="I26" i="1" s="1"/>
  <c r="D27" i="1"/>
  <c r="D26" i="1"/>
  <c r="D24" i="1"/>
  <c r="D9" i="1"/>
  <c r="D8" i="1"/>
  <c r="D6" i="1"/>
  <c r="D15" i="1"/>
  <c r="D23" i="1"/>
  <c r="D22" i="1"/>
  <c r="D21" i="1"/>
  <c r="H28" i="1" l="1"/>
  <c r="C28" i="1"/>
  <c r="I12" i="1"/>
  <c r="J12" i="1" s="1"/>
  <c r="I20" i="1"/>
  <c r="J20" i="1" s="1"/>
  <c r="I25" i="1"/>
  <c r="J25" i="1" s="1"/>
  <c r="I5" i="1" l="1"/>
  <c r="J5" i="1" s="1"/>
</calcChain>
</file>

<file path=xl/sharedStrings.xml><?xml version="1.0" encoding="utf-8"?>
<sst xmlns="http://schemas.openxmlformats.org/spreadsheetml/2006/main" count="83" uniqueCount="80">
  <si>
    <t>Программа</t>
  </si>
  <si>
    <t>А1</t>
  </si>
  <si>
    <t>А2</t>
  </si>
  <si>
    <t>ЭР</t>
  </si>
  <si>
    <t>№ п/п</t>
  </si>
  <si>
    <t>ЭР - оценка эффективности реализации Программы в отчетном году;</t>
  </si>
  <si>
    <t>Рi</t>
  </si>
  <si>
    <t>ЭРi</t>
  </si>
  <si>
    <t>ЭРi - оценка эффективности реализации i-ой подпрограммы соответствующей Программы в отчетном году;</t>
  </si>
  <si>
    <t xml:space="preserve">                                     , где</t>
  </si>
  <si>
    <t>ЭРi = А1 + А2   , где</t>
  </si>
  <si>
    <t>А1 - балльная оценка по критерию "Процент достигнутой экономии при выполнении подпрограммы в отчетном году";</t>
  </si>
  <si>
    <t>Рi - объем кассовых расходов на реализацию i-ой подпрограммы соответствующей Программы в отчетном году.</t>
  </si>
  <si>
    <t>А2 - балльная оценка по критерию "Степень достижения ожидаемых результатов реализации подпрограммы в отчетном году".</t>
  </si>
  <si>
    <t>1.1.</t>
  </si>
  <si>
    <t>1.2.</t>
  </si>
  <si>
    <t>2.1.</t>
  </si>
  <si>
    <t>2.</t>
  </si>
  <si>
    <t>1.</t>
  </si>
  <si>
    <t>3.</t>
  </si>
  <si>
    <t>4.</t>
  </si>
  <si>
    <t>5.</t>
  </si>
  <si>
    <t>4.2.</t>
  </si>
  <si>
    <t>Эрi*Рi</t>
  </si>
  <si>
    <t>БА</t>
  </si>
  <si>
    <t>ПЭ, %</t>
  </si>
  <si>
    <t>Диапазон значений показателя ПЭ*</t>
  </si>
  <si>
    <t>Соответствующее значение А1, баллов</t>
  </si>
  <si>
    <t>ПЭ &gt; 10%</t>
  </si>
  <si>
    <t>5% &lt; ПЭ &lt;= 10%</t>
  </si>
  <si>
    <t>Оценка степени достижения ожидаемых результатов реализации подпрограммы в отчетном году*</t>
  </si>
  <si>
    <t>Соответствующее значение А2, баллов</t>
  </si>
  <si>
    <t xml:space="preserve">Ожидаемые результаты полностью достигнуты или превышены, а также отсутствуют негативные социально-экономические эффекты от реализации подпрограммы </t>
  </si>
  <si>
    <t>Ожидаемые результаты в основном достигнуты, а также отсутствуют негативные социально-экономические эффекты от реализации подпрограммы</t>
  </si>
  <si>
    <t>Ожидаемые результаты в основном достигнуты, но имеются незначительные негативные социально-экономические эффекты от реализации подпрограммы</t>
  </si>
  <si>
    <t>Ожидаемые результаты в основном не достигнуты, либо имеются существенные негативные социально-экономические эффекты от реализации подпрограммы</t>
  </si>
  <si>
    <t>0% &lt; ПЭ &lt;= 5%</t>
  </si>
  <si>
    <t>ПЭ = 0%</t>
  </si>
  <si>
    <t>ПЭ=Р/БА*100%   , где</t>
  </si>
  <si>
    <t>ПЭ - расчетный показатель "Процент достигнутой экономии при выполнении подпрограммы в отчетном году";</t>
  </si>
  <si>
    <t>Р - объем кассовых расходов на реализацию подпрограммы в отчетном году;</t>
  </si>
  <si>
    <t>БА - объем бюджетных ассигнований на реализацию подпрограммы в отчетном году.</t>
  </si>
  <si>
    <t>1.3.</t>
  </si>
  <si>
    <t>1.4.</t>
  </si>
  <si>
    <t>2.4.</t>
  </si>
  <si>
    <t>2.5.</t>
  </si>
  <si>
    <t>Подприграмма "Внедрение современных информационных технологий в сфере муниципального управления"</t>
  </si>
  <si>
    <t>Подпрограмма "Эффективное управление муниципальным имуществом "</t>
  </si>
  <si>
    <t>Подпрограмма "Совершенствование системы предоставления межбюджетных трансфертов из бюджета Сунженского сельского поселения  "</t>
  </si>
  <si>
    <t>Подпрограмма "Организация дополнительного пенсионного обеспечения отдельных категорий граждан"</t>
  </si>
  <si>
    <t>Подпрограмма "Обеспечение финансирования непредвиденных расходов бюджета Сунженского сельского поселения"</t>
  </si>
  <si>
    <t>Муниципальная программа "Развитие жилищно-коммунального хозяйства Сунженского сельского поселения "</t>
  </si>
  <si>
    <t>Подпрограмма "Энергосбережение и повышение энергетической эффективности в Сунженском сельском поселении"</t>
  </si>
  <si>
    <t>4.3.</t>
  </si>
  <si>
    <t>6.1.</t>
  </si>
  <si>
    <t>6.3.</t>
  </si>
  <si>
    <t>Подпрограмма "Развитие физкультуры и спорта в населенных пунктах Сунженского сельского поселения"</t>
  </si>
  <si>
    <t>Муниципальная  программа "Создание условий для организации досуга и обеспечения жителей услугами организации культуры на 2019-2021 годы"</t>
  </si>
  <si>
    <t>Подпрограмма "Организация культурного досуга и отдыха населения Сунженского сельского поселения» на 2019 - 2021 годы"</t>
  </si>
  <si>
    <t>Оценка эффективности реализации муниципальных программ Сунженского сельского поселения за 2020 год</t>
  </si>
  <si>
    <t>Подпрограмма "Обеспечение деятельности администрации Сунженского сельского поселения  на 2019-2022 годы"</t>
  </si>
  <si>
    <t>1.7.</t>
  </si>
  <si>
    <t>1,6,</t>
  </si>
  <si>
    <t>Подрограмма "Организация и проведение выборов в органы местного самоуправления на территории Сунженского сельского поселения на 2020 год"</t>
  </si>
  <si>
    <t>Муниципальная программа "Совершенствование местного самоуправления в администрации Сунженского сельского поселения на 2019-2022 годы"</t>
  </si>
  <si>
    <t>Муниципальная программа "Совершенствование гражданской обороны и обеспечение безопасности граждан в Сунженском сельском поселении на 2019-2022 годы"</t>
  </si>
  <si>
    <t>Подпрограмма "Укрепление пожарной безопасности в Сунженском сельском поселении на 2019-2022 годы"</t>
  </si>
  <si>
    <t>Подпрограмма "Обеспечение безопасности людей на водных объектах Сунженского сельского поселения на 2019-2022 годы"</t>
  </si>
  <si>
    <t>Подпрограмма "Организация  представления услуги «Помывка в Муниципальном казенном предприятии «Комбытсервис» Сунженского сельского поселения на 2019-2022 годы"</t>
  </si>
  <si>
    <t>Муниципальная программа "Благоустройство, санитарное содержание населенных пунктов Сунженского сельского поселения на 2019-2022 годы"</t>
  </si>
  <si>
    <t>Подпрограмма "Санитарное содержание населенных пунктов Сунженского сельского поселения на 2019-2022 годы"</t>
  </si>
  <si>
    <t>Подпрограмма "Организация водоснабжения ремонт и строительство колодцев, пешеходных переходов, обелисков в населенных пунктах Сунженского сельского поселения на 2019-2022 годы"</t>
  </si>
  <si>
    <t>Подпрограмма "Содержание уличного освещения в населенных пунктах Сунженского сельского поселения на 2019-2022 г"</t>
  </si>
  <si>
    <t>Подпрограмма "Ремонт и строительство детских площадок, благоустройство зон отдыха в населенных пунктах Сунженского сельского поселения на 2019  -2022 г"</t>
  </si>
  <si>
    <t>Муниципальная программа "Ремонт автомобильных дорог местного значения в границах населенных пунктов их обустройство и содержание в Сунженском сельском поселении на 2017-2019 годы"</t>
  </si>
  <si>
    <t>5.1.</t>
  </si>
  <si>
    <t>5.2.</t>
  </si>
  <si>
    <t>5.3.</t>
  </si>
  <si>
    <t>5.4.</t>
  </si>
  <si>
    <t>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</si>
</sst>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8"/>
      <color indexed="30"/>
      <name val="Times New Roman"/>
      <family val="1"/>
      <charset val="204"/>
    </font>
    <font>
      <b/>
      <sz val="8"/>
      <color indexed="30"/>
      <name val="Times New Roman"/>
      <family val="1"/>
      <charset val="204"/>
    </font>
    <font>
      <i/>
      <sz val="8"/>
      <color indexed="30"/>
      <name val="Times New Roman"/>
      <family val="1"/>
      <charset val="204"/>
    </font>
    <font>
      <sz val="10"/>
      <color indexed="3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8.5"/>
      <color indexed="30"/>
      <name val="Times New Roman"/>
      <family val="1"/>
      <charset val="204"/>
    </font>
    <font>
      <sz val="8"/>
      <name val="Calibri"/>
      <family val="2"/>
      <charset val="204"/>
    </font>
    <font>
      <b/>
      <i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1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8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Alignment="1">
      <alignment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0" borderId="0" xfId="0" applyFont="1"/>
    <xf numFmtId="0" fontId="15" fillId="0" borderId="4" xfId="0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14" fillId="0" borderId="0" xfId="0" applyFont="1" applyAlignment="1">
      <alignment vertical="top"/>
    </xf>
    <xf numFmtId="4" fontId="12" fillId="2" borderId="2" xfId="0" applyNumberFormat="1" applyFont="1" applyFill="1" applyBorder="1" applyAlignment="1">
      <alignment vertical="top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vertical="top"/>
    </xf>
    <xf numFmtId="0" fontId="14" fillId="0" borderId="0" xfId="0" applyFont="1" applyFill="1" applyAlignment="1">
      <alignment vertical="top"/>
    </xf>
    <xf numFmtId="0" fontId="14" fillId="0" borderId="0" xfId="0" applyFont="1" applyFill="1" applyAlignment="1">
      <alignment horizontal="left" vertical="top"/>
    </xf>
    <xf numFmtId="165" fontId="9" fillId="0" borderId="0" xfId="0" applyNumberFormat="1" applyFont="1"/>
    <xf numFmtId="165" fontId="7" fillId="0" borderId="5" xfId="0" applyNumberFormat="1" applyFont="1" applyBorder="1" applyAlignment="1">
      <alignment horizontal="center" vertical="center" wrapText="1"/>
    </xf>
    <xf numFmtId="165" fontId="10" fillId="0" borderId="6" xfId="0" applyNumberFormat="1" applyFont="1" applyBorder="1" applyAlignment="1">
      <alignment vertical="top"/>
    </xf>
    <xf numFmtId="165" fontId="11" fillId="0" borderId="0" xfId="0" applyNumberFormat="1" applyFont="1"/>
    <xf numFmtId="165" fontId="6" fillId="0" borderId="0" xfId="0" applyNumberFormat="1" applyFont="1"/>
    <xf numFmtId="4" fontId="19" fillId="0" borderId="0" xfId="0" applyNumberFormat="1" applyFont="1"/>
    <xf numFmtId="164" fontId="19" fillId="0" borderId="0" xfId="0" applyNumberFormat="1" applyFont="1"/>
    <xf numFmtId="0" fontId="19" fillId="0" borderId="0" xfId="0" applyFont="1"/>
    <xf numFmtId="4" fontId="20" fillId="0" borderId="4" xfId="0" applyNumberFormat="1" applyFont="1" applyBorder="1" applyAlignment="1">
      <alignment horizontal="center" vertical="center" wrapText="1"/>
    </xf>
    <xf numFmtId="164" fontId="20" fillId="0" borderId="4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vertical="top"/>
    </xf>
    <xf numFmtId="0" fontId="12" fillId="0" borderId="2" xfId="0" applyFont="1" applyBorder="1" applyAlignment="1">
      <alignment vertical="top"/>
    </xf>
    <xf numFmtId="4" fontId="4" fillId="0" borderId="0" xfId="0" applyNumberFormat="1" applyFont="1"/>
    <xf numFmtId="164" fontId="4" fillId="0" borderId="0" xfId="0" applyNumberFormat="1" applyFont="1"/>
    <xf numFmtId="0" fontId="4" fillId="0" borderId="0" xfId="0" applyFont="1"/>
    <xf numFmtId="4" fontId="21" fillId="0" borderId="0" xfId="0" applyNumberFormat="1" applyFont="1"/>
    <xf numFmtId="164" fontId="21" fillId="0" borderId="0" xfId="0" applyNumberFormat="1" applyFont="1"/>
    <xf numFmtId="0" fontId="21" fillId="0" borderId="0" xfId="0" applyFont="1"/>
    <xf numFmtId="4" fontId="19" fillId="0" borderId="0" xfId="0" applyNumberFormat="1" applyFont="1" applyFill="1"/>
    <xf numFmtId="4" fontId="20" fillId="0" borderId="4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vertical="top"/>
    </xf>
    <xf numFmtId="4" fontId="4" fillId="0" borderId="0" xfId="0" applyNumberFormat="1" applyFont="1" applyFill="1"/>
    <xf numFmtId="4" fontId="21" fillId="0" borderId="0" xfId="0" applyNumberFormat="1" applyFont="1" applyFill="1"/>
    <xf numFmtId="0" fontId="16" fillId="2" borderId="2" xfId="0" applyFont="1" applyFill="1" applyBorder="1" applyAlignment="1">
      <alignment vertical="top"/>
    </xf>
    <xf numFmtId="0" fontId="22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top"/>
    </xf>
    <xf numFmtId="0" fontId="22" fillId="0" borderId="2" xfId="0" applyFont="1" applyFill="1" applyBorder="1" applyAlignment="1">
      <alignment vertical="top"/>
    </xf>
    <xf numFmtId="0" fontId="22" fillId="0" borderId="0" xfId="0" applyFont="1" applyAlignment="1">
      <alignment vertical="top"/>
    </xf>
    <xf numFmtId="0" fontId="22" fillId="0" borderId="2" xfId="0" applyFont="1" applyBorder="1" applyAlignment="1">
      <alignment horizontal="center" vertical="top"/>
    </xf>
    <xf numFmtId="0" fontId="22" fillId="0" borderId="2" xfId="0" applyFont="1" applyBorder="1" applyAlignment="1">
      <alignment vertical="top" wrapText="1"/>
    </xf>
    <xf numFmtId="0" fontId="7" fillId="3" borderId="2" xfId="0" applyFont="1" applyFill="1" applyBorder="1" applyAlignment="1">
      <alignment horizontal="left" vertical="top" wrapText="1"/>
    </xf>
    <xf numFmtId="4" fontId="20" fillId="3" borderId="2" xfId="0" applyNumberFormat="1" applyFont="1" applyFill="1" applyBorder="1" applyAlignment="1">
      <alignment vertical="top"/>
    </xf>
    <xf numFmtId="164" fontId="20" fillId="3" borderId="2" xfId="0" applyNumberFormat="1" applyFont="1" applyFill="1" applyBorder="1" applyAlignment="1">
      <alignment vertical="top"/>
    </xf>
    <xf numFmtId="0" fontId="16" fillId="3" borderId="2" xfId="0" applyFont="1" applyFill="1" applyBorder="1" applyAlignment="1">
      <alignment vertical="top"/>
    </xf>
    <xf numFmtId="0" fontId="12" fillId="3" borderId="2" xfId="0" applyFont="1" applyFill="1" applyBorder="1" applyAlignment="1">
      <alignment vertical="top"/>
    </xf>
    <xf numFmtId="165" fontId="7" fillId="3" borderId="6" xfId="0" applyNumberFormat="1" applyFont="1" applyFill="1" applyBorder="1" applyAlignment="1">
      <alignment vertical="top"/>
    </xf>
    <xf numFmtId="0" fontId="7" fillId="3" borderId="1" xfId="0" applyFont="1" applyFill="1" applyBorder="1" applyAlignment="1">
      <alignment horizontal="center" vertical="top"/>
    </xf>
    <xf numFmtId="0" fontId="15" fillId="3" borderId="2" xfId="0" applyFont="1" applyFill="1" applyBorder="1" applyAlignment="1">
      <alignment vertical="top"/>
    </xf>
    <xf numFmtId="0" fontId="20" fillId="3" borderId="2" xfId="0" applyFont="1" applyFill="1" applyBorder="1" applyAlignment="1">
      <alignment vertical="top"/>
    </xf>
    <xf numFmtId="4" fontId="7" fillId="0" borderId="0" xfId="0" applyNumberFormat="1" applyFont="1" applyAlignment="1">
      <alignment vertical="top"/>
    </xf>
    <xf numFmtId="165" fontId="7" fillId="4" borderId="6" xfId="0" applyNumberFormat="1" applyFont="1" applyFill="1" applyBorder="1" applyAlignment="1">
      <alignment vertical="top"/>
    </xf>
    <xf numFmtId="0" fontId="8" fillId="0" borderId="7" xfId="0" applyFont="1" applyBorder="1" applyAlignment="1">
      <alignment horizontal="center" vertical="top"/>
    </xf>
    <xf numFmtId="0" fontId="8" fillId="4" borderId="2" xfId="0" applyFont="1" applyFill="1" applyBorder="1" applyAlignment="1">
      <alignment horizontal="left" vertical="top" wrapText="1"/>
    </xf>
    <xf numFmtId="4" fontId="24" fillId="3" borderId="2" xfId="0" applyNumberFormat="1" applyFont="1" applyFill="1" applyBorder="1" applyAlignment="1">
      <alignment vertical="top"/>
    </xf>
    <xf numFmtId="0" fontId="4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29</xdr:row>
          <xdr:rowOff>152400</xdr:rowOff>
        </xdr:from>
        <xdr:to>
          <xdr:col>1</xdr:col>
          <xdr:colOff>1790700</xdr:colOff>
          <xdr:row>34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tabSelected="1" topLeftCell="A7" zoomScaleNormal="100" workbookViewId="0">
      <selection activeCell="I15" sqref="I15"/>
    </sheetView>
  </sheetViews>
  <sheetFormatPr defaultColWidth="8.88671875" defaultRowHeight="15.6" x14ac:dyDescent="0.3"/>
  <cols>
    <col min="1" max="1" width="4.44140625" style="4" customWidth="1"/>
    <col min="2" max="2" width="82.33203125" style="5" customWidth="1"/>
    <col min="3" max="3" width="12" style="33" customWidth="1"/>
    <col min="4" max="4" width="6.6640625" style="34" customWidth="1"/>
    <col min="5" max="6" width="4.88671875" style="18" customWidth="1"/>
    <col min="7" max="7" width="5.6640625" style="35" customWidth="1"/>
    <col min="8" max="8" width="11.88671875" style="33" customWidth="1"/>
    <col min="9" max="9" width="13.109375" style="47" customWidth="1"/>
    <col min="10" max="10" width="6.5546875" style="28" customWidth="1"/>
    <col min="11" max="11" width="2.33203125" style="3" customWidth="1"/>
    <col min="12" max="12" width="3.44140625" style="18" customWidth="1"/>
    <col min="13" max="13" width="13.6640625" style="18" customWidth="1"/>
    <col min="14" max="14" width="14.6640625" style="18" customWidth="1"/>
    <col min="15" max="15" width="1.44140625" style="18" customWidth="1"/>
    <col min="16" max="16" width="3.44140625" style="18" customWidth="1"/>
    <col min="17" max="17" width="55.6640625" style="18" customWidth="1"/>
    <col min="18" max="18" width="14.109375" style="18" customWidth="1"/>
    <col min="19" max="16384" width="8.88671875" style="3"/>
  </cols>
  <sheetData>
    <row r="1" spans="1:18" ht="3" customHeight="1" x14ac:dyDescent="0.3"/>
    <row r="2" spans="1:18" ht="13.95" customHeight="1" x14ac:dyDescent="0.3">
      <c r="A2" s="75" t="s">
        <v>59</v>
      </c>
      <c r="B2" s="75"/>
      <c r="C2" s="75"/>
      <c r="D2" s="75"/>
      <c r="E2" s="75"/>
      <c r="F2" s="75"/>
      <c r="G2" s="75"/>
      <c r="H2" s="75"/>
      <c r="I2" s="75"/>
      <c r="J2" s="75"/>
    </row>
    <row r="3" spans="1:18" ht="6" customHeight="1" thickBot="1" x14ac:dyDescent="0.35"/>
    <row r="4" spans="1:18" s="17" customFormat="1" ht="21.6" customHeight="1" x14ac:dyDescent="0.3">
      <c r="A4" s="15" t="s">
        <v>4</v>
      </c>
      <c r="B4" s="16" t="s">
        <v>0</v>
      </c>
      <c r="C4" s="36" t="s">
        <v>24</v>
      </c>
      <c r="D4" s="37" t="s">
        <v>25</v>
      </c>
      <c r="E4" s="19" t="s">
        <v>1</v>
      </c>
      <c r="F4" s="19" t="s">
        <v>2</v>
      </c>
      <c r="G4" s="38" t="s">
        <v>7</v>
      </c>
      <c r="H4" s="36" t="s">
        <v>6</v>
      </c>
      <c r="I4" s="48" t="s">
        <v>23</v>
      </c>
      <c r="J4" s="29" t="s">
        <v>3</v>
      </c>
      <c r="L4" s="53" t="s">
        <v>4</v>
      </c>
      <c r="M4" s="53" t="s">
        <v>26</v>
      </c>
      <c r="N4" s="53" t="s">
        <v>27</v>
      </c>
      <c r="O4" s="54"/>
      <c r="P4" s="53" t="s">
        <v>4</v>
      </c>
      <c r="Q4" s="53" t="s">
        <v>30</v>
      </c>
      <c r="R4" s="53" t="s">
        <v>31</v>
      </c>
    </row>
    <row r="5" spans="1:18" s="11" customFormat="1" ht="22.2" customHeight="1" x14ac:dyDescent="0.3">
      <c r="A5" s="66" t="s">
        <v>18</v>
      </c>
      <c r="B5" s="60" t="s">
        <v>64</v>
      </c>
      <c r="C5" s="61">
        <f>SUM(C6:C11)</f>
        <v>6133950</v>
      </c>
      <c r="D5" s="62"/>
      <c r="E5" s="67"/>
      <c r="F5" s="67"/>
      <c r="G5" s="68"/>
      <c r="H5" s="61">
        <f>SUM(H6:H11)</f>
        <v>6109133.6099999994</v>
      </c>
      <c r="I5" s="61">
        <f>SUM(I6:I12)</f>
        <v>458761021.59999996</v>
      </c>
      <c r="J5" s="65">
        <f>I5/H5</f>
        <v>75.094285194394374</v>
      </c>
      <c r="L5" s="55">
        <v>1</v>
      </c>
      <c r="M5" s="56" t="s">
        <v>28</v>
      </c>
      <c r="N5" s="55">
        <v>40</v>
      </c>
      <c r="O5" s="57"/>
      <c r="P5" s="58">
        <v>1</v>
      </c>
      <c r="Q5" s="59" t="s">
        <v>32</v>
      </c>
      <c r="R5" s="58">
        <v>60</v>
      </c>
    </row>
    <row r="6" spans="1:18" s="14" customFormat="1" ht="24" customHeight="1" x14ac:dyDescent="0.3">
      <c r="A6" s="12" t="s">
        <v>14</v>
      </c>
      <c r="B6" s="13" t="s">
        <v>60</v>
      </c>
      <c r="C6" s="23">
        <v>4537793</v>
      </c>
      <c r="D6" s="39">
        <f>H6/C6*100</f>
        <v>99.560394006513732</v>
      </c>
      <c r="E6" s="52">
        <v>40</v>
      </c>
      <c r="F6" s="52">
        <v>30</v>
      </c>
      <c r="G6" s="40">
        <f>E6+F6</f>
        <v>70</v>
      </c>
      <c r="H6" s="23">
        <v>4517844.59</v>
      </c>
      <c r="I6" s="49">
        <f t="shared" ref="I6:I11" si="0">G6*H6</f>
        <v>316249121.30000001</v>
      </c>
      <c r="J6" s="30"/>
      <c r="L6" s="55">
        <v>2</v>
      </c>
      <c r="M6" s="56" t="s">
        <v>29</v>
      </c>
      <c r="N6" s="55">
        <v>30</v>
      </c>
      <c r="O6" s="57"/>
      <c r="P6" s="58">
        <v>2</v>
      </c>
      <c r="Q6" s="59" t="s">
        <v>33</v>
      </c>
      <c r="R6" s="58">
        <v>30</v>
      </c>
    </row>
    <row r="7" spans="1:18" s="14" customFormat="1" ht="24" customHeight="1" x14ac:dyDescent="0.3">
      <c r="A7" s="12" t="s">
        <v>15</v>
      </c>
      <c r="B7" s="13" t="s">
        <v>46</v>
      </c>
      <c r="C7" s="23">
        <v>86507</v>
      </c>
      <c r="D7" s="39">
        <v>100</v>
      </c>
      <c r="E7" s="52">
        <v>40</v>
      </c>
      <c r="F7" s="52">
        <v>30</v>
      </c>
      <c r="G7" s="40">
        <v>70</v>
      </c>
      <c r="H7" s="23">
        <v>86507</v>
      </c>
      <c r="I7" s="49">
        <f t="shared" si="0"/>
        <v>6055490</v>
      </c>
      <c r="J7" s="30"/>
      <c r="L7" s="55"/>
      <c r="M7" s="56"/>
      <c r="N7" s="55"/>
      <c r="O7" s="57"/>
      <c r="P7" s="58"/>
      <c r="Q7" s="59"/>
      <c r="R7" s="58"/>
    </row>
    <row r="8" spans="1:18" s="14" customFormat="1" ht="24" customHeight="1" x14ac:dyDescent="0.3">
      <c r="A8" s="12" t="s">
        <v>42</v>
      </c>
      <c r="B8" s="13" t="s">
        <v>49</v>
      </c>
      <c r="C8" s="23">
        <v>385050</v>
      </c>
      <c r="D8" s="39">
        <f>H8/C8*100</f>
        <v>99.993393065835605</v>
      </c>
      <c r="E8" s="52">
        <v>40</v>
      </c>
      <c r="F8" s="52">
        <v>30</v>
      </c>
      <c r="G8" s="40">
        <f>E8+F8</f>
        <v>70</v>
      </c>
      <c r="H8" s="23">
        <v>385024.56</v>
      </c>
      <c r="I8" s="49">
        <f t="shared" si="0"/>
        <v>26951719.199999999</v>
      </c>
      <c r="J8" s="30"/>
      <c r="L8" s="55"/>
      <c r="M8" s="56"/>
      <c r="N8" s="55"/>
      <c r="O8" s="57"/>
      <c r="P8" s="58"/>
      <c r="Q8" s="59"/>
      <c r="R8" s="58"/>
    </row>
    <row r="9" spans="1:18" s="14" customFormat="1" ht="24" customHeight="1" x14ac:dyDescent="0.3">
      <c r="A9" s="12" t="s">
        <v>43</v>
      </c>
      <c r="B9" s="13" t="s">
        <v>47</v>
      </c>
      <c r="C9" s="23">
        <v>707100</v>
      </c>
      <c r="D9" s="39">
        <f>H9/C9*100</f>
        <v>99.315154857870169</v>
      </c>
      <c r="E9" s="52">
        <v>40</v>
      </c>
      <c r="F9" s="52">
        <v>30</v>
      </c>
      <c r="G9" s="40">
        <f>E9+F9</f>
        <v>70</v>
      </c>
      <c r="H9" s="23">
        <v>702257.46</v>
      </c>
      <c r="I9" s="49">
        <f t="shared" si="0"/>
        <v>49158022.199999996</v>
      </c>
      <c r="J9" s="30"/>
      <c r="L9" s="55"/>
      <c r="M9" s="56"/>
      <c r="N9" s="55"/>
      <c r="O9" s="57"/>
      <c r="P9" s="58"/>
      <c r="Q9" s="59"/>
      <c r="R9" s="58"/>
    </row>
    <row r="10" spans="1:18" s="14" customFormat="1" ht="24" customHeight="1" x14ac:dyDescent="0.3">
      <c r="A10" s="12" t="s">
        <v>62</v>
      </c>
      <c r="B10" s="13" t="s">
        <v>63</v>
      </c>
      <c r="C10" s="23">
        <v>294000</v>
      </c>
      <c r="D10" s="39">
        <v>100</v>
      </c>
      <c r="E10" s="52">
        <v>40</v>
      </c>
      <c r="F10" s="52">
        <v>30</v>
      </c>
      <c r="G10" s="40">
        <v>70</v>
      </c>
      <c r="H10" s="23">
        <v>294000</v>
      </c>
      <c r="I10" s="49">
        <f t="shared" si="0"/>
        <v>20580000</v>
      </c>
      <c r="J10" s="30"/>
      <c r="L10" s="55"/>
      <c r="M10" s="56"/>
      <c r="N10" s="55"/>
      <c r="O10" s="57"/>
      <c r="P10" s="58"/>
      <c r="Q10" s="59"/>
      <c r="R10" s="58"/>
    </row>
    <row r="11" spans="1:18" s="14" customFormat="1" ht="23.4" customHeight="1" x14ac:dyDescent="0.3">
      <c r="A11" s="12" t="s">
        <v>61</v>
      </c>
      <c r="B11" s="13" t="s">
        <v>48</v>
      </c>
      <c r="C11" s="23">
        <v>123500</v>
      </c>
      <c r="D11" s="39">
        <f>H11/C11*100</f>
        <v>100</v>
      </c>
      <c r="E11" s="52">
        <v>40</v>
      </c>
      <c r="F11" s="52">
        <v>30</v>
      </c>
      <c r="G11" s="40">
        <f>E11+F11</f>
        <v>70</v>
      </c>
      <c r="H11" s="23">
        <v>123500</v>
      </c>
      <c r="I11" s="49">
        <f t="shared" si="0"/>
        <v>8645000</v>
      </c>
      <c r="J11" s="30"/>
      <c r="L11" s="55">
        <v>3</v>
      </c>
      <c r="M11" s="56" t="s">
        <v>36</v>
      </c>
      <c r="N11" s="55">
        <v>20</v>
      </c>
      <c r="O11" s="57"/>
      <c r="P11" s="58">
        <v>3</v>
      </c>
      <c r="Q11" s="59" t="s">
        <v>34</v>
      </c>
      <c r="R11" s="58">
        <v>-20</v>
      </c>
    </row>
    <row r="12" spans="1:18" s="14" customFormat="1" ht="23.4" customHeight="1" x14ac:dyDescent="0.3">
      <c r="A12" s="66" t="s">
        <v>17</v>
      </c>
      <c r="B12" s="60" t="s">
        <v>65</v>
      </c>
      <c r="C12" s="61">
        <f>SUM(C13:C15)</f>
        <v>519600</v>
      </c>
      <c r="D12" s="62"/>
      <c r="E12" s="67"/>
      <c r="F12" s="67"/>
      <c r="G12" s="68"/>
      <c r="H12" s="61">
        <f>SUM(H13:H15)</f>
        <v>444595.27</v>
      </c>
      <c r="I12" s="61">
        <f>SUM(I13:I14)</f>
        <v>31121668.900000002</v>
      </c>
      <c r="J12" s="65">
        <f>I12/H12</f>
        <v>70</v>
      </c>
      <c r="L12" s="55"/>
      <c r="M12" s="56"/>
      <c r="N12" s="55"/>
      <c r="O12" s="57"/>
      <c r="P12" s="58"/>
      <c r="Q12" s="59"/>
      <c r="R12" s="58"/>
    </row>
    <row r="13" spans="1:18" s="11" customFormat="1" ht="22.2" customHeight="1" x14ac:dyDescent="0.3">
      <c r="A13" s="12" t="s">
        <v>16</v>
      </c>
      <c r="B13" s="13" t="s">
        <v>66</v>
      </c>
      <c r="C13" s="23">
        <v>396600</v>
      </c>
      <c r="D13" s="39">
        <f>H13/C13*100</f>
        <v>99.998807362581957</v>
      </c>
      <c r="E13" s="52">
        <v>40</v>
      </c>
      <c r="F13" s="52">
        <v>30</v>
      </c>
      <c r="G13" s="40">
        <f>E13+F13</f>
        <v>70</v>
      </c>
      <c r="H13" s="23">
        <v>396595.27</v>
      </c>
      <c r="I13" s="49">
        <f>G13*H13</f>
        <v>27761668.900000002</v>
      </c>
      <c r="J13" s="30"/>
      <c r="L13" s="55">
        <v>4</v>
      </c>
      <c r="M13" s="56" t="s">
        <v>37</v>
      </c>
      <c r="N13" s="55">
        <v>0</v>
      </c>
      <c r="O13" s="57"/>
      <c r="P13" s="58">
        <v>4</v>
      </c>
      <c r="Q13" s="59" t="s">
        <v>35</v>
      </c>
      <c r="R13" s="58">
        <v>-100</v>
      </c>
    </row>
    <row r="14" spans="1:18" s="14" customFormat="1" ht="27.6" customHeight="1" x14ac:dyDescent="0.3">
      <c r="A14" s="12" t="s">
        <v>44</v>
      </c>
      <c r="B14" s="13" t="s">
        <v>67</v>
      </c>
      <c r="C14" s="23">
        <v>48000</v>
      </c>
      <c r="D14" s="39">
        <v>100</v>
      </c>
      <c r="E14" s="52">
        <v>40</v>
      </c>
      <c r="F14" s="52">
        <v>30</v>
      </c>
      <c r="G14" s="40">
        <f>E14+F14</f>
        <v>70</v>
      </c>
      <c r="H14" s="23">
        <v>48000</v>
      </c>
      <c r="I14" s="49">
        <f>G14*H14</f>
        <v>3360000</v>
      </c>
      <c r="J14" s="30"/>
      <c r="L14" s="26"/>
      <c r="M14" s="26"/>
      <c r="N14" s="27"/>
      <c r="O14" s="22"/>
      <c r="P14" s="22"/>
      <c r="Q14" s="22"/>
      <c r="R14" s="22"/>
    </row>
    <row r="15" spans="1:18" s="14" customFormat="1" ht="23.25" customHeight="1" x14ac:dyDescent="0.3">
      <c r="A15" s="12" t="s">
        <v>45</v>
      </c>
      <c r="B15" s="13" t="s">
        <v>50</v>
      </c>
      <c r="C15" s="23">
        <v>75000</v>
      </c>
      <c r="D15" s="39">
        <f>H15/C15*100</f>
        <v>0</v>
      </c>
      <c r="E15" s="52">
        <v>0</v>
      </c>
      <c r="F15" s="52">
        <v>30</v>
      </c>
      <c r="G15" s="40">
        <f>E15+F15</f>
        <v>30</v>
      </c>
      <c r="H15" s="23">
        <v>0</v>
      </c>
      <c r="I15" s="49">
        <f>G15*H15</f>
        <v>0</v>
      </c>
      <c r="J15" s="30"/>
      <c r="L15" s="26"/>
      <c r="M15" s="26"/>
      <c r="N15" s="27"/>
      <c r="O15" s="22"/>
      <c r="P15" s="22"/>
      <c r="Q15" s="22"/>
      <c r="R15" s="22"/>
    </row>
    <row r="16" spans="1:18" s="14" customFormat="1" ht="23.25" customHeight="1" x14ac:dyDescent="0.3">
      <c r="A16" s="66" t="s">
        <v>19</v>
      </c>
      <c r="B16" s="60" t="s">
        <v>74</v>
      </c>
      <c r="C16" s="61">
        <v>4823416.01</v>
      </c>
      <c r="D16" s="62">
        <f>H16/C16*100</f>
        <v>98.657018389753205</v>
      </c>
      <c r="E16" s="67">
        <v>40</v>
      </c>
      <c r="F16" s="67">
        <v>30</v>
      </c>
      <c r="G16" s="68">
        <f>E16+F16</f>
        <v>70</v>
      </c>
      <c r="H16" s="61">
        <v>4758638.42</v>
      </c>
      <c r="I16" s="73">
        <f>G16*H16</f>
        <v>333104689.39999998</v>
      </c>
      <c r="J16" s="65">
        <f>I16/H16</f>
        <v>70</v>
      </c>
      <c r="L16" s="26"/>
      <c r="M16" s="26"/>
      <c r="N16" s="27"/>
      <c r="O16" s="22"/>
      <c r="P16" s="22"/>
      <c r="Q16" s="22"/>
      <c r="R16" s="22"/>
    </row>
    <row r="17" spans="1:18" s="11" customFormat="1" ht="22.2" customHeight="1" x14ac:dyDescent="0.3">
      <c r="A17" s="66" t="s">
        <v>20</v>
      </c>
      <c r="B17" s="60" t="s">
        <v>51</v>
      </c>
      <c r="C17" s="61">
        <f>SUM(C18:C19)</f>
        <v>603000</v>
      </c>
      <c r="D17" s="62"/>
      <c r="E17" s="67"/>
      <c r="F17" s="67"/>
      <c r="G17" s="68"/>
      <c r="H17" s="61">
        <f>SUM(H18:H19)</f>
        <v>603000</v>
      </c>
      <c r="I17" s="61">
        <f>SUM(I18:I19)</f>
        <v>42210000</v>
      </c>
      <c r="J17" s="65">
        <f>I17/H17</f>
        <v>70</v>
      </c>
      <c r="L17" s="24"/>
      <c r="M17" s="25"/>
      <c r="N17" s="24"/>
      <c r="O17" s="22"/>
      <c r="P17" s="22"/>
      <c r="Q17" s="22"/>
      <c r="R17" s="22"/>
    </row>
    <row r="18" spans="1:18" s="14" customFormat="1" ht="24" customHeight="1" x14ac:dyDescent="0.3">
      <c r="A18" s="12" t="s">
        <v>22</v>
      </c>
      <c r="B18" s="13" t="s">
        <v>52</v>
      </c>
      <c r="C18" s="23">
        <v>0</v>
      </c>
      <c r="D18" s="39"/>
      <c r="E18" s="52">
        <v>40</v>
      </c>
      <c r="F18" s="52">
        <v>30</v>
      </c>
      <c r="G18" s="40">
        <f>E18+F18</f>
        <v>70</v>
      </c>
      <c r="H18" s="23">
        <v>0</v>
      </c>
      <c r="I18" s="49">
        <f>G18*H18</f>
        <v>0</v>
      </c>
      <c r="J18" s="30"/>
      <c r="L18" s="22"/>
      <c r="M18" s="22"/>
      <c r="N18" s="22"/>
      <c r="O18" s="22"/>
      <c r="P18" s="22"/>
      <c r="Q18" s="22"/>
      <c r="R18" s="22"/>
    </row>
    <row r="19" spans="1:18" s="14" customFormat="1" ht="24" customHeight="1" x14ac:dyDescent="0.3">
      <c r="A19" s="12" t="s">
        <v>53</v>
      </c>
      <c r="B19" s="13" t="s">
        <v>68</v>
      </c>
      <c r="C19" s="23">
        <v>603000</v>
      </c>
      <c r="D19" s="39">
        <v>100</v>
      </c>
      <c r="E19" s="52">
        <v>40</v>
      </c>
      <c r="F19" s="52">
        <v>30</v>
      </c>
      <c r="G19" s="40">
        <f>E19+F19</f>
        <v>70</v>
      </c>
      <c r="H19" s="23">
        <v>603000</v>
      </c>
      <c r="I19" s="49">
        <f>G19*H19</f>
        <v>42210000</v>
      </c>
      <c r="J19" s="30"/>
      <c r="L19" s="22"/>
      <c r="M19" s="22"/>
      <c r="N19" s="22"/>
      <c r="O19" s="22"/>
      <c r="P19" s="22"/>
      <c r="Q19" s="22"/>
      <c r="R19" s="22"/>
    </row>
    <row r="20" spans="1:18" s="11" customFormat="1" ht="22.5" customHeight="1" x14ac:dyDescent="0.3">
      <c r="A20" s="66" t="s">
        <v>21</v>
      </c>
      <c r="B20" s="60" t="s">
        <v>69</v>
      </c>
      <c r="C20" s="61">
        <f>SUM(C21:C24)</f>
        <v>4704304.4399999995</v>
      </c>
      <c r="D20" s="62"/>
      <c r="E20" s="67"/>
      <c r="F20" s="67"/>
      <c r="G20" s="68"/>
      <c r="H20" s="61">
        <f>SUM(H21:H24)</f>
        <v>4556855.040000001</v>
      </c>
      <c r="I20" s="61">
        <f>SUM(I21:I24)</f>
        <v>318979852.80000001</v>
      </c>
      <c r="J20" s="65">
        <f>I20/H20</f>
        <v>69.999999999999986</v>
      </c>
      <c r="L20" s="22"/>
      <c r="M20" s="22"/>
      <c r="N20" s="22"/>
      <c r="O20" s="22"/>
      <c r="P20" s="22"/>
      <c r="Q20" s="22"/>
      <c r="R20" s="22"/>
    </row>
    <row r="21" spans="1:18" s="14" customFormat="1" ht="28.2" customHeight="1" x14ac:dyDescent="0.3">
      <c r="A21" s="12" t="s">
        <v>75</v>
      </c>
      <c r="B21" s="13" t="s">
        <v>70</v>
      </c>
      <c r="C21" s="23">
        <v>1877679.44</v>
      </c>
      <c r="D21" s="39">
        <f>H21/C21*100</f>
        <v>99.951612081346539</v>
      </c>
      <c r="E21" s="52">
        <v>40</v>
      </c>
      <c r="F21" s="52">
        <v>30</v>
      </c>
      <c r="G21" s="40">
        <f>E21+F21</f>
        <v>70</v>
      </c>
      <c r="H21" s="23">
        <v>1876770.87</v>
      </c>
      <c r="I21" s="49">
        <f t="shared" ref="I21:I27" si="1">G21*H21</f>
        <v>131373960.90000001</v>
      </c>
      <c r="J21" s="30"/>
      <c r="L21" s="22"/>
      <c r="M21" s="22"/>
      <c r="N21" s="22"/>
      <c r="O21" s="22"/>
      <c r="P21" s="22"/>
      <c r="Q21" s="22"/>
      <c r="R21" s="22"/>
    </row>
    <row r="22" spans="1:18" s="14" customFormat="1" ht="24" customHeight="1" x14ac:dyDescent="0.3">
      <c r="A22" s="12" t="s">
        <v>76</v>
      </c>
      <c r="B22" s="13" t="s">
        <v>71</v>
      </c>
      <c r="C22" s="23">
        <v>547200</v>
      </c>
      <c r="D22" s="39">
        <f>H22/C22*100</f>
        <v>99.976887792397662</v>
      </c>
      <c r="E22" s="52">
        <v>40</v>
      </c>
      <c r="F22" s="52">
        <v>30</v>
      </c>
      <c r="G22" s="40">
        <f>E22+F22</f>
        <v>70</v>
      </c>
      <c r="H22" s="23">
        <v>547073.53</v>
      </c>
      <c r="I22" s="49">
        <f t="shared" si="1"/>
        <v>38295147.100000001</v>
      </c>
      <c r="J22" s="30"/>
      <c r="L22" s="22"/>
      <c r="M22" s="22"/>
      <c r="N22" s="22"/>
      <c r="O22" s="22"/>
      <c r="P22" s="22"/>
      <c r="Q22" s="22"/>
      <c r="R22" s="22"/>
    </row>
    <row r="23" spans="1:18" s="14" customFormat="1" ht="24.6" customHeight="1" x14ac:dyDescent="0.3">
      <c r="A23" s="12" t="s">
        <v>77</v>
      </c>
      <c r="B23" s="13" t="s">
        <v>72</v>
      </c>
      <c r="C23" s="23">
        <v>1925425</v>
      </c>
      <c r="D23" s="39">
        <f>H23/C23*100</f>
        <v>92.399978186634129</v>
      </c>
      <c r="E23" s="52">
        <v>40</v>
      </c>
      <c r="F23" s="52">
        <v>30</v>
      </c>
      <c r="G23" s="40">
        <f>E23+F23</f>
        <v>70</v>
      </c>
      <c r="H23" s="23">
        <v>1779092.28</v>
      </c>
      <c r="I23" s="49">
        <f t="shared" si="1"/>
        <v>124536459.60000001</v>
      </c>
      <c r="J23" s="30"/>
      <c r="L23" s="22"/>
      <c r="M23" s="22"/>
      <c r="N23" s="22"/>
      <c r="O23" s="22"/>
      <c r="P23" s="22"/>
      <c r="Q23" s="22"/>
      <c r="R23" s="22"/>
    </row>
    <row r="24" spans="1:18" s="14" customFormat="1" ht="24.6" customHeight="1" x14ac:dyDescent="0.3">
      <c r="A24" s="12" t="s">
        <v>78</v>
      </c>
      <c r="B24" s="13" t="s">
        <v>73</v>
      </c>
      <c r="C24" s="23">
        <v>354000</v>
      </c>
      <c r="D24" s="39">
        <f>H24/C24*100</f>
        <v>99.976937853107344</v>
      </c>
      <c r="E24" s="52">
        <v>40</v>
      </c>
      <c r="F24" s="52">
        <v>30</v>
      </c>
      <c r="G24" s="40">
        <f>E24+F24</f>
        <v>70</v>
      </c>
      <c r="H24" s="23">
        <v>353918.36</v>
      </c>
      <c r="I24" s="49">
        <f t="shared" si="1"/>
        <v>24774285.199999999</v>
      </c>
      <c r="J24" s="30"/>
      <c r="L24" s="22"/>
      <c r="M24" s="22"/>
      <c r="N24" s="22"/>
      <c r="O24" s="22"/>
      <c r="P24" s="22"/>
      <c r="Q24" s="22"/>
      <c r="R24" s="22"/>
    </row>
    <row r="25" spans="1:18" s="14" customFormat="1" ht="23.25" customHeight="1" x14ac:dyDescent="0.3">
      <c r="A25" s="10" t="s">
        <v>79</v>
      </c>
      <c r="B25" s="60" t="s">
        <v>57</v>
      </c>
      <c r="C25" s="61">
        <f>SUM(C26:C27)</f>
        <v>3173265</v>
      </c>
      <c r="D25" s="62"/>
      <c r="E25" s="63"/>
      <c r="F25" s="63"/>
      <c r="G25" s="64"/>
      <c r="H25" s="61">
        <f>SUM(H26:H27)</f>
        <v>3172376.23</v>
      </c>
      <c r="I25" s="61">
        <f>SUM(I26:I27)</f>
        <v>222066336.09999999</v>
      </c>
      <c r="J25" s="65">
        <f>I25/H25</f>
        <v>70</v>
      </c>
      <c r="L25" s="22"/>
      <c r="M25" s="22"/>
      <c r="N25" s="22"/>
      <c r="O25" s="22"/>
      <c r="P25" s="22"/>
      <c r="Q25" s="22"/>
      <c r="R25" s="22"/>
    </row>
    <row r="26" spans="1:18" s="14" customFormat="1" ht="23.25" customHeight="1" x14ac:dyDescent="0.3">
      <c r="A26" s="71" t="s">
        <v>54</v>
      </c>
      <c r="B26" s="72" t="s">
        <v>58</v>
      </c>
      <c r="C26" s="23">
        <v>3113265</v>
      </c>
      <c r="D26" s="39">
        <f>H26/C26*100</f>
        <v>100</v>
      </c>
      <c r="E26" s="52">
        <v>40</v>
      </c>
      <c r="F26" s="52">
        <v>30</v>
      </c>
      <c r="G26" s="40">
        <f>E26+F26</f>
        <v>70</v>
      </c>
      <c r="H26" s="23">
        <v>3113265</v>
      </c>
      <c r="I26" s="49">
        <f t="shared" si="1"/>
        <v>217928550</v>
      </c>
      <c r="J26" s="70"/>
      <c r="L26" s="22"/>
      <c r="M26" s="22"/>
      <c r="N26" s="22"/>
      <c r="O26" s="22"/>
      <c r="P26" s="22"/>
      <c r="Q26" s="22"/>
      <c r="R26" s="22"/>
    </row>
    <row r="27" spans="1:18" s="14" customFormat="1" ht="23.25" customHeight="1" x14ac:dyDescent="0.3">
      <c r="A27" s="71" t="s">
        <v>55</v>
      </c>
      <c r="B27" s="72" t="s">
        <v>56</v>
      </c>
      <c r="C27" s="23">
        <v>60000</v>
      </c>
      <c r="D27" s="39">
        <f>H27/C27*100</f>
        <v>98.518716666666677</v>
      </c>
      <c r="E27" s="52">
        <v>40</v>
      </c>
      <c r="F27" s="52">
        <v>30</v>
      </c>
      <c r="G27" s="40">
        <f>E27+F27</f>
        <v>70</v>
      </c>
      <c r="H27" s="23">
        <v>59111.23</v>
      </c>
      <c r="I27" s="49">
        <f t="shared" si="1"/>
        <v>4137786.1</v>
      </c>
      <c r="J27" s="70"/>
      <c r="L27" s="22"/>
      <c r="M27" s="22"/>
      <c r="N27" s="22"/>
      <c r="O27" s="22"/>
      <c r="P27" s="22"/>
      <c r="Q27" s="22"/>
      <c r="R27" s="22"/>
    </row>
    <row r="28" spans="1:18" s="11" customFormat="1" ht="22.2" customHeight="1" x14ac:dyDescent="0.3">
      <c r="C28" s="69">
        <f>C5+C12+C17+C20+C25+C16</f>
        <v>19957535.449999999</v>
      </c>
      <c r="D28" s="69"/>
      <c r="E28" s="69"/>
      <c r="F28" s="69"/>
      <c r="G28" s="69"/>
      <c r="H28" s="69">
        <f>H5+H12+H17+H20+H25+H16</f>
        <v>19644598.57</v>
      </c>
      <c r="L28" s="22"/>
      <c r="M28" s="22"/>
      <c r="N28" s="22"/>
      <c r="O28" s="22"/>
      <c r="P28" s="22"/>
      <c r="Q28" s="22"/>
      <c r="R28" s="22"/>
    </row>
    <row r="29" spans="1:18" ht="13.95" customHeight="1" x14ac:dyDescent="0.3"/>
    <row r="33" spans="1:18" x14ac:dyDescent="0.3">
      <c r="B33" s="6" t="s">
        <v>9</v>
      </c>
    </row>
    <row r="34" spans="1:18" ht="6.6" customHeight="1" x14ac:dyDescent="0.3"/>
    <row r="35" spans="1:18" s="2" customFormat="1" ht="15.6" customHeight="1" x14ac:dyDescent="0.25">
      <c r="A35" s="8"/>
      <c r="B35" s="74" t="s">
        <v>5</v>
      </c>
      <c r="C35" s="74"/>
      <c r="D35" s="74"/>
      <c r="E35" s="74"/>
      <c r="F35" s="74"/>
      <c r="G35" s="74"/>
      <c r="H35" s="74"/>
      <c r="I35" s="74"/>
      <c r="J35" s="74"/>
      <c r="L35" s="20"/>
      <c r="M35" s="20"/>
      <c r="N35" s="20"/>
      <c r="O35" s="20"/>
      <c r="P35" s="20"/>
      <c r="Q35" s="20"/>
      <c r="R35" s="20"/>
    </row>
    <row r="36" spans="1:18" s="2" customFormat="1" ht="13.2" x14ac:dyDescent="0.25">
      <c r="A36" s="8"/>
      <c r="B36" s="74" t="s">
        <v>8</v>
      </c>
      <c r="C36" s="74"/>
      <c r="D36" s="74"/>
      <c r="E36" s="74"/>
      <c r="F36" s="74"/>
      <c r="G36" s="74"/>
      <c r="H36" s="74"/>
      <c r="I36" s="74"/>
      <c r="J36" s="74"/>
      <c r="L36" s="20"/>
      <c r="M36" s="20"/>
      <c r="N36" s="20"/>
      <c r="O36" s="20"/>
      <c r="P36" s="20"/>
      <c r="Q36" s="20"/>
      <c r="R36" s="20"/>
    </row>
    <row r="37" spans="1:18" s="2" customFormat="1" ht="13.2" x14ac:dyDescent="0.25">
      <c r="A37" s="8"/>
      <c r="B37" s="74" t="s">
        <v>12</v>
      </c>
      <c r="C37" s="74"/>
      <c r="D37" s="74"/>
      <c r="E37" s="74"/>
      <c r="F37" s="74"/>
      <c r="G37" s="74"/>
      <c r="H37" s="74"/>
      <c r="I37" s="74"/>
      <c r="J37" s="74"/>
      <c r="L37" s="20"/>
      <c r="M37" s="20"/>
      <c r="N37" s="20"/>
      <c r="O37" s="20"/>
      <c r="P37" s="20"/>
      <c r="Q37" s="20"/>
      <c r="R37" s="20"/>
    </row>
    <row r="38" spans="1:18" s="2" customFormat="1" ht="13.2" x14ac:dyDescent="0.25">
      <c r="A38" s="8"/>
      <c r="B38" s="9"/>
      <c r="C38" s="41"/>
      <c r="D38" s="42"/>
      <c r="E38" s="20"/>
      <c r="F38" s="20"/>
      <c r="G38" s="43"/>
      <c r="H38" s="41"/>
      <c r="I38" s="50"/>
      <c r="J38" s="31"/>
      <c r="L38" s="20"/>
      <c r="M38" s="20"/>
      <c r="N38" s="20"/>
      <c r="O38" s="20"/>
      <c r="P38" s="20"/>
      <c r="Q38" s="20"/>
      <c r="R38" s="20"/>
    </row>
    <row r="39" spans="1:18" s="1" customFormat="1" ht="13.8" x14ac:dyDescent="0.25">
      <c r="A39" s="6"/>
      <c r="B39" s="7" t="s">
        <v>10</v>
      </c>
      <c r="C39" s="44"/>
      <c r="D39" s="45"/>
      <c r="E39" s="21"/>
      <c r="F39" s="21"/>
      <c r="G39" s="46"/>
      <c r="H39" s="44"/>
      <c r="I39" s="51"/>
      <c r="J39" s="32"/>
      <c r="L39" s="21"/>
      <c r="M39" s="21"/>
      <c r="N39" s="21"/>
      <c r="O39" s="21"/>
      <c r="P39" s="21"/>
      <c r="Q39" s="21"/>
      <c r="R39" s="21"/>
    </row>
    <row r="40" spans="1:18" s="2" customFormat="1" ht="13.2" x14ac:dyDescent="0.25">
      <c r="A40" s="8"/>
      <c r="B40" s="74" t="s">
        <v>8</v>
      </c>
      <c r="C40" s="74"/>
      <c r="D40" s="74"/>
      <c r="E40" s="74"/>
      <c r="F40" s="74"/>
      <c r="G40" s="74"/>
      <c r="H40" s="74"/>
      <c r="I40" s="74"/>
      <c r="J40" s="74"/>
      <c r="L40" s="20"/>
      <c r="M40" s="20"/>
      <c r="N40" s="20"/>
      <c r="O40" s="20"/>
      <c r="P40" s="20"/>
      <c r="Q40" s="20"/>
      <c r="R40" s="20"/>
    </row>
    <row r="41" spans="1:18" s="2" customFormat="1" ht="13.2" x14ac:dyDescent="0.25">
      <c r="A41" s="8"/>
      <c r="B41" s="9" t="s">
        <v>11</v>
      </c>
      <c r="C41" s="41"/>
      <c r="D41" s="42"/>
      <c r="E41" s="20"/>
      <c r="F41" s="20"/>
      <c r="G41" s="43"/>
      <c r="H41" s="41"/>
      <c r="I41" s="50"/>
      <c r="J41" s="31"/>
      <c r="L41" s="20"/>
      <c r="M41" s="20"/>
      <c r="N41" s="20"/>
      <c r="O41" s="20"/>
      <c r="P41" s="20"/>
      <c r="Q41" s="20"/>
      <c r="R41" s="20"/>
    </row>
    <row r="42" spans="1:18" s="2" customFormat="1" ht="13.2" x14ac:dyDescent="0.25">
      <c r="A42" s="8"/>
      <c r="B42" s="9" t="s">
        <v>13</v>
      </c>
      <c r="C42" s="41"/>
      <c r="D42" s="42"/>
      <c r="E42" s="20"/>
      <c r="F42" s="20"/>
      <c r="G42" s="43"/>
      <c r="H42" s="41"/>
      <c r="I42" s="50"/>
      <c r="J42" s="31"/>
      <c r="L42" s="20"/>
      <c r="M42" s="20"/>
      <c r="N42" s="20"/>
      <c r="O42" s="20"/>
      <c r="P42" s="20"/>
      <c r="Q42" s="20"/>
      <c r="R42" s="20"/>
    </row>
    <row r="43" spans="1:18" s="2" customFormat="1" ht="13.2" x14ac:dyDescent="0.25">
      <c r="A43" s="8"/>
      <c r="B43" s="9"/>
      <c r="C43" s="41"/>
      <c r="D43" s="42"/>
      <c r="E43" s="20"/>
      <c r="F43" s="20"/>
      <c r="G43" s="43"/>
      <c r="H43" s="41"/>
      <c r="I43" s="50"/>
      <c r="J43" s="31"/>
      <c r="L43" s="20"/>
      <c r="M43" s="20"/>
      <c r="N43" s="20"/>
      <c r="O43" s="20"/>
      <c r="P43" s="20"/>
      <c r="Q43" s="20"/>
      <c r="R43" s="20"/>
    </row>
    <row r="44" spans="1:18" s="2" customFormat="1" ht="13.8" x14ac:dyDescent="0.25">
      <c r="A44" s="8"/>
      <c r="B44" s="7" t="s">
        <v>38</v>
      </c>
      <c r="C44" s="41"/>
      <c r="D44" s="42"/>
      <c r="E44" s="20"/>
      <c r="F44" s="20"/>
      <c r="G44" s="43"/>
      <c r="H44" s="41"/>
      <c r="I44" s="50"/>
      <c r="J44" s="31"/>
      <c r="L44" s="20"/>
      <c r="M44" s="20"/>
      <c r="N44" s="20"/>
      <c r="O44" s="20"/>
      <c r="P44" s="20"/>
      <c r="Q44" s="20"/>
      <c r="R44" s="20"/>
    </row>
    <row r="45" spans="1:18" s="2" customFormat="1" ht="13.2" x14ac:dyDescent="0.25">
      <c r="A45" s="8"/>
      <c r="B45" s="9" t="s">
        <v>39</v>
      </c>
      <c r="C45" s="41"/>
      <c r="D45" s="42"/>
      <c r="E45" s="20"/>
      <c r="F45" s="20"/>
      <c r="G45" s="43"/>
      <c r="H45" s="41"/>
      <c r="I45" s="50"/>
      <c r="J45" s="31"/>
      <c r="L45" s="20"/>
      <c r="M45" s="20"/>
      <c r="N45" s="20"/>
      <c r="O45" s="20"/>
      <c r="P45" s="20"/>
      <c r="Q45" s="20"/>
      <c r="R45" s="20"/>
    </row>
    <row r="46" spans="1:18" s="2" customFormat="1" ht="13.2" x14ac:dyDescent="0.25">
      <c r="A46" s="8"/>
      <c r="B46" s="74" t="s">
        <v>40</v>
      </c>
      <c r="C46" s="74"/>
      <c r="D46" s="74"/>
      <c r="E46" s="74"/>
      <c r="F46" s="74"/>
      <c r="G46" s="74"/>
      <c r="H46" s="74"/>
      <c r="I46" s="74"/>
      <c r="J46" s="74"/>
      <c r="L46" s="20"/>
      <c r="M46" s="20"/>
      <c r="N46" s="20"/>
      <c r="O46" s="20"/>
      <c r="P46" s="20"/>
      <c r="Q46" s="20"/>
      <c r="R46" s="20"/>
    </row>
    <row r="47" spans="1:18" s="2" customFormat="1" ht="13.2" x14ac:dyDescent="0.25">
      <c r="A47" s="8"/>
      <c r="B47" s="9" t="s">
        <v>41</v>
      </c>
      <c r="C47" s="41"/>
      <c r="D47" s="42"/>
      <c r="E47" s="20"/>
      <c r="F47" s="20"/>
      <c r="G47" s="43"/>
      <c r="H47" s="41"/>
      <c r="I47" s="50"/>
      <c r="J47" s="31"/>
      <c r="L47" s="20"/>
      <c r="M47" s="20"/>
      <c r="N47" s="20"/>
      <c r="O47" s="20"/>
      <c r="P47" s="20"/>
      <c r="Q47" s="20"/>
      <c r="R47" s="20"/>
    </row>
    <row r="48" spans="1:18" s="2" customFormat="1" ht="13.2" x14ac:dyDescent="0.25">
      <c r="A48" s="8"/>
      <c r="B48" s="9"/>
      <c r="C48" s="41"/>
      <c r="D48" s="42"/>
      <c r="E48" s="20"/>
      <c r="F48" s="20"/>
      <c r="G48" s="43"/>
      <c r="H48" s="41"/>
      <c r="I48" s="50"/>
      <c r="J48" s="31"/>
      <c r="L48" s="20"/>
      <c r="M48" s="20"/>
      <c r="N48" s="20"/>
      <c r="O48" s="20"/>
      <c r="P48" s="20"/>
      <c r="Q48" s="20"/>
      <c r="R48" s="20"/>
    </row>
    <row r="49" spans="1:18" s="2" customFormat="1" ht="13.2" x14ac:dyDescent="0.25">
      <c r="A49" s="8"/>
      <c r="B49" s="9"/>
      <c r="C49" s="41"/>
      <c r="D49" s="42"/>
      <c r="E49" s="20"/>
      <c r="F49" s="20"/>
      <c r="G49" s="43"/>
      <c r="H49" s="41"/>
      <c r="I49" s="50"/>
      <c r="J49" s="31"/>
      <c r="L49" s="20"/>
      <c r="M49" s="20"/>
      <c r="N49" s="20"/>
      <c r="O49" s="20"/>
      <c r="P49" s="20"/>
      <c r="Q49" s="20"/>
      <c r="R49" s="20"/>
    </row>
  </sheetData>
  <mergeCells count="6">
    <mergeCell ref="B46:J46"/>
    <mergeCell ref="A2:J2"/>
    <mergeCell ref="B35:J35"/>
    <mergeCell ref="B36:J36"/>
    <mergeCell ref="B37:J37"/>
    <mergeCell ref="B40:J40"/>
  </mergeCells>
  <phoneticPr fontId="23" type="noConversion"/>
  <pageMargins left="0.27559055118110237" right="0.27559055118110237" top="0.59055118110236227" bottom="0.27559055118110237" header="0" footer="0"/>
  <pageSetup paperSize="9" scale="54" orientation="landscape" r:id="rId1"/>
  <rowBreaks count="1" manualBreakCount="1">
    <brk id="24" max="17" man="1"/>
  </rowBreaks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1</xdr:col>
                <xdr:colOff>106680</xdr:colOff>
                <xdr:row>29</xdr:row>
                <xdr:rowOff>152400</xdr:rowOff>
              </from>
              <to>
                <xdr:col>1</xdr:col>
                <xdr:colOff>1790700</xdr:colOff>
                <xdr:row>34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23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23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2016-09-28T09:39:25Z</cp:lastPrinted>
  <dcterms:created xsi:type="dcterms:W3CDTF">2006-09-28T05:33:49Z</dcterms:created>
  <dcterms:modified xsi:type="dcterms:W3CDTF">2023-06-22T08:52:48Z</dcterms:modified>
</cp:coreProperties>
</file>